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rr\Downloads\"/>
    </mc:Choice>
  </mc:AlternateContent>
  <xr:revisionPtr revIDLastSave="0" documentId="13_ncr:1_{B0F1D395-4756-4219-9720-74DE6F68147D}" xr6:coauthVersionLast="45" xr6:coauthVersionMax="45" xr10:uidLastSave="{00000000-0000-0000-0000-000000000000}"/>
  <bookViews>
    <workbookView xWindow="1275" yWindow="-120" windowWidth="19335" windowHeight="11760" xr2:uid="{D9BD5191-792E-492B-99BB-FACA8AB6BDF8}"/>
  </bookViews>
  <sheets>
    <sheet name="Sheet1" sheetId="1" r:id="rId1"/>
  </sheets>
  <definedNames>
    <definedName name="_xlnm.Print_Area" localSheetId="0">Sheet1!$A$1:$I$42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" l="1"/>
  <c r="H36" i="1"/>
  <c r="H35" i="1" s="1"/>
  <c r="H27" i="1"/>
  <c r="H26" i="1"/>
  <c r="H18" i="1"/>
  <c r="H13" i="1"/>
  <c r="H38" i="1" l="1"/>
</calcChain>
</file>

<file path=xl/sharedStrings.xml><?xml version="1.0" encoding="utf-8"?>
<sst xmlns="http://schemas.openxmlformats.org/spreadsheetml/2006/main" count="209" uniqueCount="108">
  <si>
    <t>Project #</t>
  </si>
  <si>
    <t>Funded?</t>
  </si>
  <si>
    <t>Project</t>
  </si>
  <si>
    <t>Notes</t>
  </si>
  <si>
    <t>Plan Phase</t>
  </si>
  <si>
    <t>Planned Construction Year</t>
  </si>
  <si>
    <t>Current Phase</t>
  </si>
  <si>
    <t>Total Cost</t>
  </si>
  <si>
    <t>Funding Sources</t>
  </si>
  <si>
    <t>YES</t>
  </si>
  <si>
    <t>Burnside: Phase I - bridge deck</t>
  </si>
  <si>
    <t>eastbound bus lane on bridge</t>
  </si>
  <si>
    <t>Years 1-5</t>
  </si>
  <si>
    <t>Complete</t>
  </si>
  <si>
    <t>ETC</t>
  </si>
  <si>
    <t>SW Madison bus lane</t>
  </si>
  <si>
    <t>bus lane, protected bike lane</t>
  </si>
  <si>
    <t>Everett bus lane</t>
  </si>
  <si>
    <t>bus lane</t>
  </si>
  <si>
    <t>Burnside: Phase II - MLK to 12th</t>
  </si>
  <si>
    <t>eastbound bus lane, rebuild signal with protected phase at MLK</t>
  </si>
  <si>
    <t>Final Design</t>
  </si>
  <si>
    <t>SW 4th: Phase I &amp; 2</t>
  </si>
  <si>
    <t>Paving, bus lane, signals, street lights, NB protected bikeway</t>
  </si>
  <si>
    <t>2021/22</t>
  </si>
  <si>
    <t>Refining Concept Design</t>
  </si>
  <si>
    <t>FOS, SSL, TDSC, TriMet ETC, Prosper Portland</t>
  </si>
  <si>
    <t>Grand bus lane</t>
  </si>
  <si>
    <t>transit lane</t>
  </si>
  <si>
    <t>Summer 2020</t>
  </si>
  <si>
    <t>CMAQ Funds Transfer</t>
  </si>
  <si>
    <t>SW 17th: Salmon to Burnside</t>
  </si>
  <si>
    <t>bike connection through Goose Hollow</t>
  </si>
  <si>
    <t>Years 6-10</t>
  </si>
  <si>
    <t>30% Design</t>
  </si>
  <si>
    <t>FOS</t>
  </si>
  <si>
    <t>NE Lloyd &amp; Sullivans Bridge connections</t>
  </si>
  <si>
    <t>two-way cycletrack connecting RQ, Sullivans</t>
  </si>
  <si>
    <t>Tied to Bridge project</t>
  </si>
  <si>
    <t>TSDCs</t>
  </si>
  <si>
    <t>Better Naito Forever</t>
  </si>
  <si>
    <t>two-way cycletrack, signal upgrades, sidewalk infill</t>
  </si>
  <si>
    <t>FOS, GTR, TSDCs</t>
  </si>
  <si>
    <t>SE Hawthorne: Bridge to 12th</t>
  </si>
  <si>
    <t>protected bike lane, transit priority, bus islands</t>
  </si>
  <si>
    <t>Fall 2020</t>
  </si>
  <si>
    <t>95% Design</t>
  </si>
  <si>
    <t>CMAQ Funds Transfer, TSDCs</t>
  </si>
  <si>
    <t>MLK bus lane</t>
  </si>
  <si>
    <t>Collins Circle</t>
  </si>
  <si>
    <t>protected bike lane, transit priority on SW Jefferson between 14th and 18th</t>
  </si>
  <si>
    <t>Design</t>
  </si>
  <si>
    <t>PBOT, TriMet STIF Funds</t>
  </si>
  <si>
    <t>SW / NW Broadway Phase I</t>
  </si>
  <si>
    <t>Phase I protected bikelanes on Broadway, ETC on NW Broadway</t>
  </si>
  <si>
    <t>Oct. 2020</t>
  </si>
  <si>
    <t>Construction</t>
  </si>
  <si>
    <t>PENDING T2020</t>
  </si>
  <si>
    <t>NE Multnomah</t>
  </si>
  <si>
    <t>upgrade exisiting streetscape, bus islands</t>
  </si>
  <si>
    <t>TBD</t>
  </si>
  <si>
    <t>GoLloyd, TSDCs, T2020 CCIM</t>
  </si>
  <si>
    <t>NW 14th Ave: Burnside to Naito</t>
  </si>
  <si>
    <t>crossing, ADA and bicycle facility upgrades</t>
  </si>
  <si>
    <t>T2020: CCIM</t>
  </si>
  <si>
    <t>Broadway: Phase II - Burnside to Caruthers</t>
  </si>
  <si>
    <t>southbound protected bikeway</t>
  </si>
  <si>
    <t>NW 4th: Phase III - Burnside to Flanders</t>
  </si>
  <si>
    <t>NB bike connection to Flanders</t>
  </si>
  <si>
    <t>NE/SE 7th Ave</t>
  </si>
  <si>
    <t>protected bikeway</t>
  </si>
  <si>
    <t>SW Salmon / Taylor</t>
  </si>
  <si>
    <t>create new major E/W bicycle connection through downtown</t>
  </si>
  <si>
    <t>SE Water</t>
  </si>
  <si>
    <t xml:space="preserve">two-way cycletrack </t>
  </si>
  <si>
    <t xml:space="preserve">Burnside: Phase III -  Park to 2nd </t>
  </si>
  <si>
    <t>eastbound bus lane, crossing upgrades, bike connections</t>
  </si>
  <si>
    <t>SW College</t>
  </si>
  <si>
    <t>Green Loop connection</t>
  </si>
  <si>
    <t>SW 12th Ave: I-405 to Stark</t>
  </si>
  <si>
    <t>protected bike lane</t>
  </si>
  <si>
    <t>SE Madison</t>
  </si>
  <si>
    <t>bus priority, new signal at 12th</t>
  </si>
  <si>
    <t>SW Jefferson/Columbia</t>
  </si>
  <si>
    <t>transit priority improvements for this major bus corridor</t>
  </si>
  <si>
    <t>NE Broadway</t>
  </si>
  <si>
    <t>safety improvements in partnership with Albina Vision</t>
  </si>
  <si>
    <t>T2020: Albina Vision</t>
  </si>
  <si>
    <t>NE Weidler</t>
  </si>
  <si>
    <t>NO</t>
  </si>
  <si>
    <t>SE Salmon</t>
  </si>
  <si>
    <t>greenway connection to espenade</t>
  </si>
  <si>
    <t>SE Belmont / Morrison</t>
  </si>
  <si>
    <t>bus lane, protected bikeway couplet</t>
  </si>
  <si>
    <t>SW Alder</t>
  </si>
  <si>
    <t>bikeway connection to Morrison Bridge</t>
  </si>
  <si>
    <t>NW 9th Ave, Park</t>
  </si>
  <si>
    <t>bike connections thru Pearl</t>
  </si>
  <si>
    <t>11th/12th: Division to Sandy</t>
  </si>
  <si>
    <t>pedestrian crossing, freight and bicycle improvements</t>
  </si>
  <si>
    <t>12th: Sandy to I-84</t>
  </si>
  <si>
    <t>SE Clay</t>
  </si>
  <si>
    <t>bikeway connection to Hawthorne Bridge</t>
  </si>
  <si>
    <t>TOTALS</t>
  </si>
  <si>
    <t>ETC = TriMet Enhanced Transit Corridors, FOS = PBOT Fixing Our Streets gas tax, SSL = Signals Maintenance, TDSCs = Transportation System Development Charges</t>
  </si>
  <si>
    <t>CMAQ = Congestion Mitigation and Air Quality federal grant funds, RRFA = Metro Regional Flexible Funds grant program, STIF = Federal Funds through TriMet</t>
  </si>
  <si>
    <t>T2020 = Metro's Get Moving transportation funding intiative</t>
  </si>
  <si>
    <t>CCIM Working Group - Project Status Update - 08-07-2020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</si>
</sst>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rgb="FF5B9BD5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1" applyNumberFormat="0" applyFont="0" applyAlignment="0" applyProtection="0"/>
    <xf numFmtId="0" fontId="6" fillId="6" borderId="0" applyNumberFormat="0" applyBorder="0" applyAlignment="0" applyProtection="0"/>
  </cellStyleXfs>
  <cellXfs count="67">
    <xf numFmtId="0" fontId="0" fillId="0" borderId="0" xfId="0"/>
    <xf numFmtId="0" fontId="6" fillId="8" borderId="2" xfId="0" applyFont="1" applyFill="1" applyBorder="1" applyAlignment="1">
      <alignment horizontal="center" wrapText="1"/>
    </xf>
    <xf numFmtId="164" fontId="6" fillId="8" borderId="2" xfId="0" applyNumberFormat="1" applyFont="1" applyFill="1" applyBorder="1" applyAlignment="1">
      <alignment horizontal="center" wrapText="1"/>
    </xf>
    <xf numFmtId="0" fontId="6" fillId="8" borderId="2" xfId="0" applyFont="1" applyFill="1" applyBorder="1" applyAlignment="1">
      <alignment wrapText="1"/>
    </xf>
    <xf numFmtId="0" fontId="5" fillId="8" borderId="2" xfId="0" applyFont="1" applyFill="1" applyBorder="1" applyAlignment="1">
      <alignment wrapText="1"/>
    </xf>
    <xf numFmtId="164" fontId="5" fillId="8" borderId="2" xfId="0" applyNumberFormat="1" applyFont="1" applyFill="1" applyBorder="1" applyAlignment="1">
      <alignment wrapText="1"/>
    </xf>
    <xf numFmtId="0" fontId="8" fillId="2" borderId="2" xfId="1" applyFont="1" applyBorder="1" applyAlignment="1">
      <alignment horizontal="center" wrapText="1"/>
    </xf>
    <xf numFmtId="0" fontId="8" fillId="2" borderId="2" xfId="1" applyFont="1" applyBorder="1" applyAlignment="1">
      <alignment wrapText="1"/>
    </xf>
    <xf numFmtId="16" fontId="8" fillId="2" borderId="2" xfId="1" applyNumberFormat="1" applyFont="1" applyBorder="1" applyAlignment="1">
      <alignment wrapText="1"/>
    </xf>
    <xf numFmtId="1" fontId="8" fillId="2" borderId="2" xfId="1" applyNumberFormat="1" applyFont="1" applyBorder="1" applyAlignment="1">
      <alignment wrapText="1"/>
    </xf>
    <xf numFmtId="164" fontId="8" fillId="2" borderId="2" xfId="1" applyNumberFormat="1" applyFont="1" applyBorder="1" applyAlignment="1">
      <alignment wrapText="1"/>
    </xf>
    <xf numFmtId="0" fontId="8" fillId="2" borderId="2" xfId="1" applyNumberFormat="1" applyFont="1" applyBorder="1" applyAlignment="1">
      <alignment wrapText="1"/>
    </xf>
    <xf numFmtId="0" fontId="8" fillId="4" borderId="2" xfId="3" applyFont="1" applyBorder="1" applyAlignment="1">
      <alignment horizontal="center" wrapText="1"/>
    </xf>
    <xf numFmtId="164" fontId="8" fillId="4" borderId="2" xfId="3" applyNumberFormat="1" applyFont="1" applyBorder="1" applyAlignment="1">
      <alignment wrapText="1"/>
    </xf>
    <xf numFmtId="16" fontId="8" fillId="4" borderId="2" xfId="3" applyNumberFormat="1" applyFont="1" applyBorder="1" applyAlignment="1">
      <alignment wrapText="1"/>
    </xf>
    <xf numFmtId="0" fontId="8" fillId="3" borderId="2" xfId="2" applyFont="1" applyBorder="1" applyAlignment="1">
      <alignment horizontal="center" wrapText="1"/>
    </xf>
    <xf numFmtId="0" fontId="8" fillId="3" borderId="2" xfId="2" applyFont="1" applyBorder="1" applyAlignment="1">
      <alignment wrapText="1"/>
    </xf>
    <xf numFmtId="0" fontId="8" fillId="3" borderId="2" xfId="2" applyNumberFormat="1" applyFont="1" applyBorder="1" applyAlignment="1">
      <alignment wrapText="1"/>
    </xf>
    <xf numFmtId="164" fontId="8" fillId="3" borderId="2" xfId="2" applyNumberFormat="1" applyFont="1" applyBorder="1" applyAlignment="1">
      <alignment wrapText="1"/>
    </xf>
    <xf numFmtId="0" fontId="7" fillId="7" borderId="2" xfId="5" applyFont="1" applyFill="1" applyBorder="1" applyAlignment="1">
      <alignment horizontal="center" vertical="center" wrapText="1"/>
    </xf>
    <xf numFmtId="164" fontId="7" fillId="7" borderId="2" xfId="5" applyNumberFormat="1" applyFont="1" applyFill="1" applyBorder="1" applyAlignment="1">
      <alignment horizontal="center" vertical="center" wrapText="1"/>
    </xf>
    <xf numFmtId="0" fontId="9" fillId="2" borderId="2" xfId="1" applyFont="1" applyBorder="1" applyAlignment="1">
      <alignment wrapText="1"/>
    </xf>
    <xf numFmtId="0" fontId="9" fillId="2" borderId="2" xfId="1" applyFont="1" applyBorder="1" applyAlignment="1">
      <alignment horizontal="left" wrapText="1"/>
    </xf>
    <xf numFmtId="0" fontId="9" fillId="4" borderId="2" xfId="3" applyFont="1" applyBorder="1" applyAlignment="1">
      <alignment wrapText="1"/>
    </xf>
    <xf numFmtId="0" fontId="9" fillId="3" borderId="2" xfId="2" applyFont="1" applyBorder="1" applyAlignment="1">
      <alignment wrapText="1"/>
    </xf>
    <xf numFmtId="0" fontId="8" fillId="2" borderId="2" xfId="1" applyNumberFormat="1" applyFont="1" applyBorder="1" applyAlignment="1">
      <alignment horizontal="right" wrapText="1"/>
    </xf>
    <xf numFmtId="0" fontId="10" fillId="0" borderId="0" xfId="0" applyFont="1"/>
    <xf numFmtId="0" fontId="11" fillId="2" borderId="2" xfId="1" applyFont="1" applyBorder="1" applyAlignment="1">
      <alignment wrapText="1"/>
    </xf>
    <xf numFmtId="0" fontId="11" fillId="4" borderId="2" xfId="3" applyFont="1" applyBorder="1" applyAlignment="1">
      <alignment wrapText="1"/>
    </xf>
    <xf numFmtId="0" fontId="11" fillId="3" borderId="2" xfId="2" applyFont="1" applyBorder="1" applyAlignment="1">
      <alignment wrapText="1"/>
    </xf>
    <xf numFmtId="0" fontId="0" fillId="0" borderId="0" xfId="0" applyAlignment="1">
      <alignment wrapText="1"/>
    </xf>
    <xf numFmtId="0" fontId="0" fillId="9" borderId="0" xfId="0" applyFill="1"/>
    <xf numFmtId="0" fontId="0" fillId="0" borderId="0" xfId="0" applyAlignment="1">
      <alignment horizontal="right"/>
    </xf>
    <xf numFmtId="0" fontId="7" fillId="7" borderId="2" xfId="5" applyFont="1" applyFill="1" applyBorder="1" applyAlignment="1">
      <alignment horizontal="right" vertical="center" wrapText="1"/>
    </xf>
    <xf numFmtId="1" fontId="8" fillId="2" borderId="2" xfId="1" applyNumberFormat="1" applyFont="1" applyBorder="1" applyAlignment="1">
      <alignment horizontal="right" wrapText="1"/>
    </xf>
    <xf numFmtId="0" fontId="8" fillId="3" borderId="2" xfId="2" applyNumberFormat="1" applyFont="1" applyBorder="1" applyAlignment="1">
      <alignment horizontal="right" wrapText="1"/>
    </xf>
    <xf numFmtId="0" fontId="5" fillId="8" borderId="2" xfId="0" applyFont="1" applyFill="1" applyBorder="1" applyAlignment="1">
      <alignment horizontal="right" wrapText="1"/>
    </xf>
    <xf numFmtId="0" fontId="8" fillId="10" borderId="2" xfId="2" applyFont="1" applyFill="1" applyBorder="1" applyAlignment="1">
      <alignment horizontal="center" wrapText="1"/>
    </xf>
    <xf numFmtId="0" fontId="9" fillId="10" borderId="2" xfId="2" applyFont="1" applyFill="1" applyBorder="1" applyAlignment="1">
      <alignment wrapText="1"/>
    </xf>
    <xf numFmtId="0" fontId="11" fillId="10" borderId="2" xfId="2" applyFont="1" applyFill="1" applyBorder="1" applyAlignment="1">
      <alignment wrapText="1"/>
    </xf>
    <xf numFmtId="16" fontId="8" fillId="10" borderId="2" xfId="2" applyNumberFormat="1" applyFont="1" applyFill="1" applyBorder="1" applyAlignment="1">
      <alignment wrapText="1"/>
    </xf>
    <xf numFmtId="164" fontId="8" fillId="10" borderId="2" xfId="2" applyNumberFormat="1" applyFont="1" applyFill="1" applyBorder="1" applyAlignment="1">
      <alignment wrapText="1"/>
    </xf>
    <xf numFmtId="0" fontId="0" fillId="10" borderId="0" xfId="0" applyFill="1"/>
    <xf numFmtId="0" fontId="0" fillId="11" borderId="0" xfId="0" applyFill="1"/>
    <xf numFmtId="0" fontId="0" fillId="0" borderId="0" xfId="0" applyFill="1"/>
    <xf numFmtId="0" fontId="8" fillId="12" borderId="2" xfId="1" applyFont="1" applyFill="1" applyBorder="1" applyAlignment="1">
      <alignment horizontal="center" wrapText="1"/>
    </xf>
    <xf numFmtId="0" fontId="9" fillId="12" borderId="2" xfId="1" applyFont="1" applyFill="1" applyBorder="1" applyAlignment="1">
      <alignment wrapText="1"/>
    </xf>
    <xf numFmtId="0" fontId="11" fillId="12" borderId="2" xfId="1" applyFont="1" applyFill="1" applyBorder="1" applyAlignment="1">
      <alignment wrapText="1"/>
    </xf>
    <xf numFmtId="16" fontId="8" fillId="12" borderId="2" xfId="1" applyNumberFormat="1" applyFont="1" applyFill="1" applyBorder="1" applyAlignment="1">
      <alignment wrapText="1"/>
    </xf>
    <xf numFmtId="1" fontId="8" fillId="12" borderId="2" xfId="1" applyNumberFormat="1" applyFont="1" applyFill="1" applyBorder="1" applyAlignment="1">
      <alignment horizontal="right" wrapText="1"/>
    </xf>
    <xf numFmtId="1" fontId="8" fillId="12" borderId="2" xfId="1" applyNumberFormat="1" applyFont="1" applyFill="1" applyBorder="1" applyAlignment="1">
      <alignment wrapText="1"/>
    </xf>
    <xf numFmtId="164" fontId="8" fillId="12" borderId="2" xfId="1" applyNumberFormat="1" applyFont="1" applyFill="1" applyBorder="1" applyAlignment="1">
      <alignment wrapText="1"/>
    </xf>
    <xf numFmtId="0" fontId="8" fillId="12" borderId="2" xfId="1" applyFont="1" applyFill="1" applyBorder="1" applyAlignment="1">
      <alignment wrapText="1"/>
    </xf>
    <xf numFmtId="0" fontId="8" fillId="12" borderId="2" xfId="1" applyNumberFormat="1" applyFont="1" applyFill="1" applyBorder="1" applyAlignment="1">
      <alignment horizontal="right" wrapText="1"/>
    </xf>
    <xf numFmtId="0" fontId="8" fillId="12" borderId="2" xfId="1" applyNumberFormat="1" applyFont="1" applyFill="1" applyBorder="1" applyAlignment="1">
      <alignment wrapText="1"/>
    </xf>
    <xf numFmtId="0" fontId="8" fillId="10" borderId="2" xfId="2" applyFont="1" applyFill="1" applyBorder="1" applyAlignment="1">
      <alignment wrapText="1"/>
    </xf>
    <xf numFmtId="0" fontId="8" fillId="10" borderId="2" xfId="3" applyFont="1" applyFill="1" applyBorder="1" applyAlignment="1">
      <alignment horizontal="center" wrapText="1"/>
    </xf>
    <xf numFmtId="0" fontId="9" fillId="10" borderId="2" xfId="3" applyFont="1" applyFill="1" applyBorder="1" applyAlignment="1">
      <alignment wrapText="1"/>
    </xf>
    <xf numFmtId="0" fontId="11" fillId="10" borderId="2" xfId="3" applyFont="1" applyFill="1" applyBorder="1" applyAlignment="1">
      <alignment wrapText="1"/>
    </xf>
    <xf numFmtId="0" fontId="8" fillId="10" borderId="2" xfId="3" applyFont="1" applyFill="1" applyBorder="1" applyAlignment="1">
      <alignment wrapText="1"/>
    </xf>
    <xf numFmtId="0" fontId="8" fillId="10" borderId="2" xfId="3" applyNumberFormat="1" applyFont="1" applyFill="1" applyBorder="1" applyAlignment="1">
      <alignment horizontal="right" wrapText="1"/>
    </xf>
    <xf numFmtId="0" fontId="8" fillId="10" borderId="2" xfId="3" applyNumberFormat="1" applyFont="1" applyFill="1" applyBorder="1" applyAlignment="1">
      <alignment wrapText="1"/>
    </xf>
    <xf numFmtId="164" fontId="8" fillId="10" borderId="2" xfId="3" applyNumberFormat="1" applyFont="1" applyFill="1" applyBorder="1" applyAlignment="1">
      <alignment wrapText="1"/>
    </xf>
    <xf numFmtId="0" fontId="11" fillId="5" borderId="1" xfId="4" applyFont="1" applyAlignment="1">
      <alignment horizontal="left" wrapText="1"/>
    </xf>
    <xf numFmtId="0" fontId="12" fillId="5" borderId="3" xfId="4" applyFont="1" applyBorder="1" applyAlignment="1">
      <alignment horizontal="left"/>
    </xf>
    <xf numFmtId="0" fontId="12" fillId="5" borderId="4" xfId="4" applyFont="1" applyBorder="1" applyAlignment="1">
      <alignment horizontal="left"/>
    </xf>
    <xf numFmtId="0" fontId="12" fillId="5" borderId="5" xfId="4" applyFont="1" applyBorder="1" applyAlignment="1">
      <alignment horizontal="left"/>
    </xf>
  </cellXfs>
  <cellStyles count="6">
    <cellStyle name="Accent5" xfId="5" builtinId="45"/>
    <cellStyle name="Bad" xfId="2" builtinId="27"/>
    <cellStyle name="Good" xfId="1" builtinId="26"/>
    <cellStyle name="Neutral" xfId="3" builtinId="28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73D53-BA8F-4BC6-8879-9D6F0E0830BD}">
  <sheetPr>
    <pageSetUpPr fitToPage="1"/>
  </sheetPr>
  <dimension ref="A1:V42"/>
  <sheetViews>
    <sheetView tabSelected="1" zoomScale="80" zoomScaleNormal="80" workbookViewId="0">
      <selection activeCell="D10" sqref="D10"/>
    </sheetView>
  </sheetViews>
  <sheetFormatPr defaultRowHeight="15" x14ac:dyDescent="0.25"/>
  <cols>
    <col min="2" max="2" width="21.42578125" customWidth="1"/>
    <col min="3" max="3" width="44.5703125" customWidth="1"/>
    <col min="4" max="4" width="50" customWidth="1"/>
    <col min="5" max="5" width="12.42578125" customWidth="1"/>
    <col min="6" max="6" width="15.85546875" style="32" customWidth="1"/>
    <col min="7" max="7" width="28.140625" style="30" customWidth="1"/>
    <col min="8" max="8" width="13" bestFit="1" customWidth="1"/>
    <col min="9" max="9" width="26.7109375" customWidth="1"/>
  </cols>
  <sheetData>
    <row r="1" spans="1:22" ht="15.75" x14ac:dyDescent="0.25">
      <c r="A1" s="26" t="s">
        <v>107</v>
      </c>
    </row>
    <row r="3" spans="1:22" ht="45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33" t="s">
        <v>5</v>
      </c>
      <c r="G3" s="19" t="s">
        <v>6</v>
      </c>
      <c r="H3" s="20" t="s">
        <v>7</v>
      </c>
      <c r="I3" s="20" t="s">
        <v>8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s="31" customFormat="1" x14ac:dyDescent="0.25">
      <c r="A4" s="45">
        <v>1</v>
      </c>
      <c r="B4" s="45" t="s">
        <v>9</v>
      </c>
      <c r="C4" s="46" t="s">
        <v>10</v>
      </c>
      <c r="D4" s="47" t="s">
        <v>11</v>
      </c>
      <c r="E4" s="48" t="s">
        <v>12</v>
      </c>
      <c r="F4" s="49">
        <v>2019</v>
      </c>
      <c r="G4" s="50" t="s">
        <v>13</v>
      </c>
      <c r="H4" s="51">
        <v>100000</v>
      </c>
      <c r="I4" s="51" t="s">
        <v>14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 s="31" customFormat="1" x14ac:dyDescent="0.25">
      <c r="A5" s="45">
        <v>5</v>
      </c>
      <c r="B5" s="45" t="s">
        <v>9</v>
      </c>
      <c r="C5" s="46" t="s">
        <v>15</v>
      </c>
      <c r="D5" s="47" t="s">
        <v>16</v>
      </c>
      <c r="E5" s="52" t="s">
        <v>12</v>
      </c>
      <c r="F5" s="53">
        <v>2019</v>
      </c>
      <c r="G5" s="54" t="s">
        <v>13</v>
      </c>
      <c r="H5" s="51">
        <v>160000</v>
      </c>
      <c r="I5" s="51" t="s">
        <v>14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s="31" customFormat="1" x14ac:dyDescent="0.25">
      <c r="A6" s="45">
        <v>7</v>
      </c>
      <c r="B6" s="45" t="s">
        <v>9</v>
      </c>
      <c r="C6" s="46" t="s">
        <v>17</v>
      </c>
      <c r="D6" s="47" t="s">
        <v>18</v>
      </c>
      <c r="E6" s="52" t="s">
        <v>12</v>
      </c>
      <c r="F6" s="53">
        <v>2019</v>
      </c>
      <c r="G6" s="54" t="s">
        <v>13</v>
      </c>
      <c r="H6" s="51">
        <v>1020000</v>
      </c>
      <c r="I6" s="51" t="s">
        <v>14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30" x14ac:dyDescent="0.25">
      <c r="A7" s="6">
        <v>1</v>
      </c>
      <c r="B7" s="6" t="s">
        <v>9</v>
      </c>
      <c r="C7" s="21" t="s">
        <v>19</v>
      </c>
      <c r="D7" s="27" t="s">
        <v>20</v>
      </c>
      <c r="E7" s="8" t="s">
        <v>12</v>
      </c>
      <c r="F7" s="34">
        <v>2020</v>
      </c>
      <c r="G7" s="9" t="s">
        <v>21</v>
      </c>
      <c r="H7" s="10">
        <v>1660000</v>
      </c>
      <c r="I7" s="10" t="s">
        <v>14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ht="30" x14ac:dyDescent="0.25">
      <c r="A8" s="6">
        <v>2</v>
      </c>
      <c r="B8" s="6" t="s">
        <v>9</v>
      </c>
      <c r="C8" s="21" t="s">
        <v>22</v>
      </c>
      <c r="D8" s="27" t="s">
        <v>23</v>
      </c>
      <c r="E8" s="8" t="s">
        <v>12</v>
      </c>
      <c r="F8" s="25" t="s">
        <v>24</v>
      </c>
      <c r="G8" s="11" t="s">
        <v>25</v>
      </c>
      <c r="H8" s="10">
        <v>17361384.6144435</v>
      </c>
      <c r="I8" s="10" t="s">
        <v>26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x14ac:dyDescent="0.25">
      <c r="A9" s="6">
        <v>3</v>
      </c>
      <c r="B9" s="6" t="s">
        <v>9</v>
      </c>
      <c r="C9" s="21" t="s">
        <v>27</v>
      </c>
      <c r="D9" s="27" t="s">
        <v>28</v>
      </c>
      <c r="E9" s="7" t="s">
        <v>12</v>
      </c>
      <c r="F9" s="25" t="s">
        <v>29</v>
      </c>
      <c r="G9" s="11" t="s">
        <v>21</v>
      </c>
      <c r="H9" s="10">
        <v>901816</v>
      </c>
      <c r="I9" s="10" t="s">
        <v>30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x14ac:dyDescent="0.25">
      <c r="A10" s="6">
        <v>6</v>
      </c>
      <c r="B10" s="6" t="s">
        <v>9</v>
      </c>
      <c r="C10" s="21" t="s">
        <v>31</v>
      </c>
      <c r="D10" s="27" t="s">
        <v>32</v>
      </c>
      <c r="E10" s="7" t="s">
        <v>33</v>
      </c>
      <c r="F10" s="25">
        <v>2020</v>
      </c>
      <c r="G10" s="11" t="s">
        <v>34</v>
      </c>
      <c r="H10" s="10">
        <v>270934</v>
      </c>
      <c r="I10" s="10" t="s">
        <v>35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x14ac:dyDescent="0.25">
      <c r="A11" s="6">
        <v>15</v>
      </c>
      <c r="B11" s="6" t="s">
        <v>9</v>
      </c>
      <c r="C11" s="21" t="s">
        <v>36</v>
      </c>
      <c r="D11" s="27" t="s">
        <v>37</v>
      </c>
      <c r="E11" s="7" t="s">
        <v>12</v>
      </c>
      <c r="F11" s="25">
        <v>2020</v>
      </c>
      <c r="G11" s="11" t="s">
        <v>38</v>
      </c>
      <c r="H11" s="10">
        <v>2000000</v>
      </c>
      <c r="I11" s="10" t="s">
        <v>39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x14ac:dyDescent="0.25">
      <c r="A12" s="6">
        <v>17</v>
      </c>
      <c r="B12" s="6" t="s">
        <v>9</v>
      </c>
      <c r="C12" s="21" t="s">
        <v>40</v>
      </c>
      <c r="D12" s="27" t="s">
        <v>41</v>
      </c>
      <c r="E12" s="7" t="s">
        <v>12</v>
      </c>
      <c r="F12" s="25">
        <v>2020</v>
      </c>
      <c r="G12" s="11" t="s">
        <v>21</v>
      </c>
      <c r="H12" s="10">
        <v>4958228</v>
      </c>
      <c r="I12" s="10" t="s">
        <v>42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ht="30" x14ac:dyDescent="0.25">
      <c r="A13" s="6">
        <v>12</v>
      </c>
      <c r="B13" s="6" t="s">
        <v>9</v>
      </c>
      <c r="C13" s="21" t="s">
        <v>43</v>
      </c>
      <c r="D13" s="27" t="s">
        <v>44</v>
      </c>
      <c r="E13" s="7" t="s">
        <v>12</v>
      </c>
      <c r="F13" s="25" t="s">
        <v>45</v>
      </c>
      <c r="G13" s="11" t="s">
        <v>46</v>
      </c>
      <c r="H13" s="10">
        <f>273396+846122+50218</f>
        <v>1169736</v>
      </c>
      <c r="I13" s="10" t="s">
        <v>47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x14ac:dyDescent="0.25">
      <c r="A14" s="6">
        <v>3</v>
      </c>
      <c r="B14" s="6" t="s">
        <v>9</v>
      </c>
      <c r="C14" s="21" t="s">
        <v>48</v>
      </c>
      <c r="D14" s="27" t="s">
        <v>28</v>
      </c>
      <c r="E14" s="7" t="s">
        <v>33</v>
      </c>
      <c r="F14" s="25" t="s">
        <v>45</v>
      </c>
      <c r="G14" s="11" t="s">
        <v>21</v>
      </c>
      <c r="H14" s="10">
        <v>906690</v>
      </c>
      <c r="I14" s="10" t="s">
        <v>30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ht="30" x14ac:dyDescent="0.25">
      <c r="A15" s="6">
        <v>5</v>
      </c>
      <c r="B15" s="6" t="s">
        <v>9</v>
      </c>
      <c r="C15" s="21" t="s">
        <v>49</v>
      </c>
      <c r="D15" s="27" t="s">
        <v>50</v>
      </c>
      <c r="E15" s="7" t="s">
        <v>12</v>
      </c>
      <c r="F15" s="25">
        <v>2021</v>
      </c>
      <c r="G15" s="11" t="s">
        <v>51</v>
      </c>
      <c r="H15" s="10">
        <v>75000</v>
      </c>
      <c r="I15" s="10" t="s">
        <v>52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ht="30" x14ac:dyDescent="0.25">
      <c r="A16" s="6">
        <v>2</v>
      </c>
      <c r="B16" s="6" t="s">
        <v>9</v>
      </c>
      <c r="C16" s="22" t="s">
        <v>53</v>
      </c>
      <c r="D16" s="27" t="s">
        <v>54</v>
      </c>
      <c r="E16" s="8" t="s">
        <v>12</v>
      </c>
      <c r="F16" s="25" t="s">
        <v>55</v>
      </c>
      <c r="G16" s="11" t="s">
        <v>56</v>
      </c>
      <c r="H16" s="10">
        <v>1964870</v>
      </c>
      <c r="I16" s="10" t="s">
        <v>30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s="43" customFormat="1" x14ac:dyDescent="0.25">
      <c r="A17" s="56">
        <v>13</v>
      </c>
      <c r="B17" s="56" t="s">
        <v>57</v>
      </c>
      <c r="C17" s="57" t="s">
        <v>58</v>
      </c>
      <c r="D17" s="58" t="s">
        <v>59</v>
      </c>
      <c r="E17" s="59" t="s">
        <v>12</v>
      </c>
      <c r="F17" s="60" t="s">
        <v>60</v>
      </c>
      <c r="G17" s="61"/>
      <c r="H17" s="62">
        <v>7164000</v>
      </c>
      <c r="I17" s="62" t="s">
        <v>61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43" customFormat="1" x14ac:dyDescent="0.25">
      <c r="A18" s="56">
        <v>6</v>
      </c>
      <c r="B18" s="56" t="s">
        <v>57</v>
      </c>
      <c r="C18" s="57" t="s">
        <v>62</v>
      </c>
      <c r="D18" s="58" t="s">
        <v>63</v>
      </c>
      <c r="E18" s="59" t="s">
        <v>12</v>
      </c>
      <c r="F18" s="60" t="s">
        <v>60</v>
      </c>
      <c r="G18" s="61"/>
      <c r="H18" s="62">
        <f>984225+320469+208889</f>
        <v>1513583</v>
      </c>
      <c r="I18" s="41" t="s">
        <v>64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s="43" customFormat="1" x14ac:dyDescent="0.25">
      <c r="A19" s="12">
        <v>2</v>
      </c>
      <c r="B19" s="12" t="s">
        <v>57</v>
      </c>
      <c r="C19" s="23" t="s">
        <v>65</v>
      </c>
      <c r="D19" s="28" t="s">
        <v>66</v>
      </c>
      <c r="E19" s="14" t="s">
        <v>12</v>
      </c>
      <c r="F19" s="60" t="s">
        <v>60</v>
      </c>
      <c r="G19" s="61"/>
      <c r="H19" s="13">
        <v>10166000</v>
      </c>
      <c r="I19" s="41" t="s">
        <v>64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s="43" customFormat="1" x14ac:dyDescent="0.25">
      <c r="A20" s="37">
        <v>2</v>
      </c>
      <c r="B20" s="37" t="s">
        <v>57</v>
      </c>
      <c r="C20" s="38" t="s">
        <v>67</v>
      </c>
      <c r="D20" s="39" t="s">
        <v>68</v>
      </c>
      <c r="E20" s="55" t="s">
        <v>12</v>
      </c>
      <c r="F20" s="60" t="s">
        <v>60</v>
      </c>
      <c r="G20" s="61"/>
      <c r="H20" s="41">
        <v>94899</v>
      </c>
      <c r="I20" s="41" t="s">
        <v>64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x14ac:dyDescent="0.25">
      <c r="A21" s="37">
        <v>3</v>
      </c>
      <c r="B21" s="37" t="s">
        <v>57</v>
      </c>
      <c r="C21" s="38" t="s">
        <v>69</v>
      </c>
      <c r="D21" s="39" t="s">
        <v>70</v>
      </c>
      <c r="E21" s="55" t="s">
        <v>12</v>
      </c>
      <c r="F21" s="60" t="s">
        <v>60</v>
      </c>
      <c r="G21" s="61"/>
      <c r="H21" s="41">
        <v>8361000</v>
      </c>
      <c r="I21" s="41" t="s">
        <v>64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ht="30" x14ac:dyDescent="0.25">
      <c r="A22" s="37">
        <v>8</v>
      </c>
      <c r="B22" s="37" t="s">
        <v>57</v>
      </c>
      <c r="C22" s="38" t="s">
        <v>71</v>
      </c>
      <c r="D22" s="39" t="s">
        <v>72</v>
      </c>
      <c r="E22" s="55" t="s">
        <v>12</v>
      </c>
      <c r="F22" s="60" t="s">
        <v>60</v>
      </c>
      <c r="G22" s="61"/>
      <c r="H22" s="41">
        <v>8778000</v>
      </c>
      <c r="I22" s="41" t="s">
        <v>64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x14ac:dyDescent="0.25">
      <c r="A23" s="37">
        <v>14</v>
      </c>
      <c r="B23" s="37" t="s">
        <v>57</v>
      </c>
      <c r="C23" s="38" t="s">
        <v>73</v>
      </c>
      <c r="D23" s="39" t="s">
        <v>74</v>
      </c>
      <c r="E23" s="55" t="s">
        <v>33</v>
      </c>
      <c r="F23" s="60" t="s">
        <v>60</v>
      </c>
      <c r="G23" s="61"/>
      <c r="H23" s="41">
        <v>4132000</v>
      </c>
      <c r="I23" s="41" t="s">
        <v>64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ht="30" x14ac:dyDescent="0.25">
      <c r="A24" s="37">
        <v>1</v>
      </c>
      <c r="B24" s="37" t="s">
        <v>57</v>
      </c>
      <c r="C24" s="38" t="s">
        <v>75</v>
      </c>
      <c r="D24" s="39" t="s">
        <v>76</v>
      </c>
      <c r="E24" s="40" t="s">
        <v>12</v>
      </c>
      <c r="F24" s="60" t="s">
        <v>60</v>
      </c>
      <c r="G24" s="61"/>
      <c r="H24" s="41">
        <v>4114000</v>
      </c>
      <c r="I24" s="41" t="s">
        <v>64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x14ac:dyDescent="0.25">
      <c r="A25" s="37">
        <v>2</v>
      </c>
      <c r="B25" s="37" t="s">
        <v>57</v>
      </c>
      <c r="C25" s="38" t="s">
        <v>77</v>
      </c>
      <c r="D25" s="39" t="s">
        <v>78</v>
      </c>
      <c r="E25" s="55" t="s">
        <v>12</v>
      </c>
      <c r="F25" s="60" t="s">
        <v>60</v>
      </c>
      <c r="G25" s="61"/>
      <c r="H25" s="41">
        <v>232921</v>
      </c>
      <c r="I25" s="41" t="s">
        <v>64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s="42" customFormat="1" x14ac:dyDescent="0.25">
      <c r="A26" s="37">
        <v>6</v>
      </c>
      <c r="B26" s="37" t="s">
        <v>57</v>
      </c>
      <c r="C26" s="38" t="s">
        <v>79</v>
      </c>
      <c r="D26" s="39" t="s">
        <v>80</v>
      </c>
      <c r="E26" s="55" t="s">
        <v>33</v>
      </c>
      <c r="F26" s="60" t="s">
        <v>60</v>
      </c>
      <c r="G26" s="61"/>
      <c r="H26" s="41">
        <f>219250+196551+636022</f>
        <v>1051823</v>
      </c>
      <c r="I26" s="41" t="s">
        <v>64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x14ac:dyDescent="0.25">
      <c r="A27" s="37">
        <v>12</v>
      </c>
      <c r="B27" s="37" t="s">
        <v>57</v>
      </c>
      <c r="C27" s="38" t="s">
        <v>81</v>
      </c>
      <c r="D27" s="39" t="s">
        <v>82</v>
      </c>
      <c r="E27" s="55" t="s">
        <v>33</v>
      </c>
      <c r="F27" s="60" t="s">
        <v>60</v>
      </c>
      <c r="G27" s="61"/>
      <c r="H27" s="41">
        <f>1280108+581867</f>
        <v>1861975</v>
      </c>
      <c r="I27" s="41" t="s">
        <v>64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30" x14ac:dyDescent="0.25">
      <c r="A28" s="37">
        <v>5</v>
      </c>
      <c r="B28" s="37" t="s">
        <v>57</v>
      </c>
      <c r="C28" s="38" t="s">
        <v>83</v>
      </c>
      <c r="D28" s="39" t="s">
        <v>84</v>
      </c>
      <c r="E28" s="55" t="s">
        <v>33</v>
      </c>
      <c r="F28" s="60" t="s">
        <v>60</v>
      </c>
      <c r="G28" s="61"/>
      <c r="H28" s="41">
        <v>6553000</v>
      </c>
      <c r="I28" s="41" t="s">
        <v>64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x14ac:dyDescent="0.25">
      <c r="A29" s="37">
        <v>18</v>
      </c>
      <c r="B29" s="37" t="s">
        <v>57</v>
      </c>
      <c r="C29" s="38" t="s">
        <v>85</v>
      </c>
      <c r="D29" s="39" t="s">
        <v>86</v>
      </c>
      <c r="E29" s="55" t="s">
        <v>33</v>
      </c>
      <c r="F29" s="60" t="s">
        <v>60</v>
      </c>
      <c r="G29" s="61"/>
      <c r="H29" s="41">
        <v>2500000</v>
      </c>
      <c r="I29" s="41" t="s">
        <v>87</v>
      </c>
    </row>
    <row r="30" spans="1:22" x14ac:dyDescent="0.25">
      <c r="A30" s="37">
        <v>18</v>
      </c>
      <c r="B30" s="37" t="s">
        <v>57</v>
      </c>
      <c r="C30" s="38" t="s">
        <v>88</v>
      </c>
      <c r="D30" s="39" t="s">
        <v>86</v>
      </c>
      <c r="E30" s="55" t="s">
        <v>33</v>
      </c>
      <c r="F30" s="60" t="s">
        <v>60</v>
      </c>
      <c r="G30" s="61"/>
      <c r="H30" s="41">
        <v>2500000</v>
      </c>
      <c r="I30" s="41" t="s">
        <v>87</v>
      </c>
    </row>
    <row r="31" spans="1:22" x14ac:dyDescent="0.25">
      <c r="A31" s="15">
        <v>9</v>
      </c>
      <c r="B31" s="15" t="s">
        <v>89</v>
      </c>
      <c r="C31" s="24" t="s">
        <v>90</v>
      </c>
      <c r="D31" s="29" t="s">
        <v>91</v>
      </c>
      <c r="E31" s="16" t="s">
        <v>12</v>
      </c>
      <c r="F31" s="35"/>
      <c r="G31" s="17"/>
      <c r="H31" s="18">
        <v>493000</v>
      </c>
      <c r="I31" s="18"/>
    </row>
    <row r="32" spans="1:22" x14ac:dyDescent="0.25">
      <c r="A32" s="15">
        <v>11</v>
      </c>
      <c r="B32" s="15" t="s">
        <v>89</v>
      </c>
      <c r="C32" s="24" t="s">
        <v>92</v>
      </c>
      <c r="D32" s="29" t="s">
        <v>93</v>
      </c>
      <c r="E32" s="16" t="s">
        <v>33</v>
      </c>
      <c r="F32" s="35"/>
      <c r="G32" s="17"/>
      <c r="H32" s="18">
        <v>6000000</v>
      </c>
      <c r="I32" s="18"/>
    </row>
    <row r="33" spans="1:9" x14ac:dyDescent="0.25">
      <c r="A33" s="15">
        <v>10</v>
      </c>
      <c r="B33" s="15" t="s">
        <v>89</v>
      </c>
      <c r="C33" s="24" t="s">
        <v>94</v>
      </c>
      <c r="D33" s="29" t="s">
        <v>95</v>
      </c>
      <c r="E33" s="16" t="s">
        <v>33</v>
      </c>
      <c r="F33" s="35"/>
      <c r="G33" s="17"/>
      <c r="H33" s="18">
        <v>1324000</v>
      </c>
      <c r="I33" s="18"/>
    </row>
    <row r="34" spans="1:9" x14ac:dyDescent="0.25">
      <c r="A34" s="15">
        <v>16</v>
      </c>
      <c r="B34" s="15" t="s">
        <v>89</v>
      </c>
      <c r="C34" s="24" t="s">
        <v>96</v>
      </c>
      <c r="D34" s="29" t="s">
        <v>97</v>
      </c>
      <c r="E34" s="16" t="s">
        <v>33</v>
      </c>
      <c r="F34" s="35"/>
      <c r="G34" s="17"/>
      <c r="H34" s="18">
        <v>4398000</v>
      </c>
      <c r="I34" s="18"/>
    </row>
    <row r="35" spans="1:9" x14ac:dyDescent="0.25">
      <c r="A35" s="15">
        <v>4</v>
      </c>
      <c r="B35" s="15" t="s">
        <v>89</v>
      </c>
      <c r="C35" s="24" t="s">
        <v>98</v>
      </c>
      <c r="D35" s="29" t="s">
        <v>99</v>
      </c>
      <c r="E35" s="16" t="s">
        <v>33</v>
      </c>
      <c r="F35" s="35"/>
      <c r="G35" s="17"/>
      <c r="H35" s="18">
        <f>7439000-H36</f>
        <v>4696756.5766943004</v>
      </c>
      <c r="I35" s="18"/>
    </row>
    <row r="36" spans="1:9" x14ac:dyDescent="0.25">
      <c r="A36" s="15">
        <v>4</v>
      </c>
      <c r="B36" s="15" t="s">
        <v>89</v>
      </c>
      <c r="C36" s="24" t="s">
        <v>100</v>
      </c>
      <c r="D36" s="29" t="s">
        <v>99</v>
      </c>
      <c r="E36" s="16" t="s">
        <v>33</v>
      </c>
      <c r="F36" s="35"/>
      <c r="G36" s="17"/>
      <c r="H36" s="18">
        <f>2226856.4233057+515387</f>
        <v>2742243.4233057001</v>
      </c>
      <c r="I36" s="18"/>
    </row>
    <row r="37" spans="1:9" x14ac:dyDescent="0.25">
      <c r="A37" s="15">
        <v>12</v>
      </c>
      <c r="B37" s="15" t="s">
        <v>89</v>
      </c>
      <c r="C37" s="24" t="s">
        <v>101</v>
      </c>
      <c r="D37" s="29" t="s">
        <v>102</v>
      </c>
      <c r="E37" s="16" t="s">
        <v>33</v>
      </c>
      <c r="F37" s="35"/>
      <c r="G37" s="17"/>
      <c r="H37" s="18">
        <f>1053588+146395</f>
        <v>1199983</v>
      </c>
      <c r="I37" s="18"/>
    </row>
    <row r="38" spans="1:9" x14ac:dyDescent="0.25">
      <c r="A38" s="1"/>
      <c r="B38" s="2"/>
      <c r="C38" s="3"/>
      <c r="D38" s="4" t="s">
        <v>103</v>
      </c>
      <c r="E38" s="4"/>
      <c r="F38" s="36"/>
      <c r="G38" s="4"/>
      <c r="H38" s="5">
        <f>SUM(H4:H37)</f>
        <v>112425842.6144435</v>
      </c>
      <c r="I38" s="5"/>
    </row>
    <row r="40" spans="1:9" x14ac:dyDescent="0.25">
      <c r="A40" s="63" t="s">
        <v>104</v>
      </c>
      <c r="B40" s="63"/>
      <c r="C40" s="63"/>
      <c r="D40" s="63"/>
      <c r="E40" s="63"/>
      <c r="F40" s="63"/>
      <c r="G40" s="63"/>
      <c r="H40" s="63"/>
      <c r="I40" s="63"/>
    </row>
    <row r="41" spans="1:9" x14ac:dyDescent="0.25">
      <c r="A41" s="64" t="s">
        <v>105</v>
      </c>
      <c r="B41" s="65"/>
      <c r="C41" s="65"/>
      <c r="D41" s="65"/>
      <c r="E41" s="65"/>
      <c r="F41" s="65"/>
      <c r="G41" s="65"/>
      <c r="H41" s="65"/>
      <c r="I41" s="66"/>
    </row>
    <row r="42" spans="1:9" x14ac:dyDescent="0.25">
      <c r="A42" s="64" t="s">
        <v>106</v>
      </c>
      <c r="B42" s="65"/>
      <c r="C42" s="65"/>
      <c r="D42" s="65"/>
      <c r="E42" s="65"/>
      <c r="F42" s="65"/>
      <c r="G42" s="65"/>
      <c r="H42" s="65"/>
      <c r="I42" s="66"/>
    </row>
  </sheetData>
  <mergeCells count="3">
    <mergeCell ref="A40:I40"/>
    <mergeCell ref="A41:I41"/>
    <mergeCell ref="A42:I42"/>
  </mergeCells>
  <pageMargins left="0.7" right="0.7" top="0.75" bottom="0.7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A2CC0B11FDF444906D12946100A3CC" ma:contentTypeVersion="10" ma:contentTypeDescription="Create a new document." ma:contentTypeScope="" ma:versionID="c8637a71eff51cba919b62be8ae6c70b">
  <xsd:schema xmlns:xsd="http://www.w3.org/2001/XMLSchema" xmlns:xs="http://www.w3.org/2001/XMLSchema" xmlns:p="http://schemas.microsoft.com/office/2006/metadata/properties" xmlns:ns2="75395507-a62c-4dbb-bf14-abd842b07cd5" xmlns:ns3="88fb57b9-bd31-45f7-8154-846aa5b2db03" targetNamespace="http://schemas.microsoft.com/office/2006/metadata/properties" ma:root="true" ma:fieldsID="0ad765215888fb40c67db9447e21a00b" ns2:_="" ns3:_="">
    <xsd:import namespace="75395507-a62c-4dbb-bf14-abd842b07cd5"/>
    <xsd:import namespace="88fb57b9-bd31-45f7-8154-846aa5b2db0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95507-a62c-4dbb-bf14-abd842b07c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b57b9-bd31-45f7-8154-846aa5b2db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422881-5021-45CC-8F2E-70CDB42673DB}">
  <ds:schemaRefs>
    <ds:schemaRef ds:uri="http://purl.org/dc/elements/1.1/"/>
    <ds:schemaRef ds:uri="http://schemas.microsoft.com/office/2006/metadata/properties"/>
    <ds:schemaRef ds:uri="88fb57b9-bd31-45f7-8154-846aa5b2db03"/>
    <ds:schemaRef ds:uri="http://purl.org/dc/terms/"/>
    <ds:schemaRef ds:uri="75395507-a62c-4dbb-bf14-abd842b07cd5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CA14C1E-1F36-4537-949D-7F422A1F29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395507-a62c-4dbb-bf14-abd842b07cd5"/>
    <ds:schemaRef ds:uri="88fb57b9-bd31-45f7-8154-846aa5b2db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AF425B-5956-4FAA-8AF0-023C42D3FB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Graff, Gabriel</dc:creator>
  <cp:keywords/>
  <dc:description/>
  <cp:lastModifiedBy>Orr, Briana</cp:lastModifiedBy>
  <cp:revision/>
  <cp:lastPrinted>2020-08-11T20:57:04Z</cp:lastPrinted>
  <dcterms:created xsi:type="dcterms:W3CDTF">2019-09-26T18:35:35Z</dcterms:created>
  <dcterms:modified xsi:type="dcterms:W3CDTF">2020-08-11T20:57:14Z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0x01010009A2CC0B11FDF444906D12946100A3CC</vt:lpwstr>
  </property>
</Properties>
</file>